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. Январь\"/>
    </mc:Choice>
  </mc:AlternateContent>
  <bookViews>
    <workbookView xWindow="0" yWindow="0" windowWidth="20490" windowHeight="76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62913"/>
</workbook>
</file>

<file path=xl/calcChain.xml><?xml version="1.0" encoding="utf-8"?>
<calcChain xmlns="http://schemas.openxmlformats.org/spreadsheetml/2006/main">
  <c r="H5" i="17" l="1"/>
  <c r="H4" i="17"/>
  <c r="E9" i="21" l="1"/>
  <c r="F8" i="21" l="1"/>
  <c r="I5" i="17" l="1"/>
  <c r="I4" i="17"/>
  <c r="I6" i="17" l="1"/>
  <c r="H6" i="17" l="1"/>
  <c r="F9" i="21" l="1"/>
  <c r="F13" i="6" l="1"/>
  <c r="E5" i="6" l="1"/>
  <c r="F5" i="6" s="1"/>
  <c r="F14" i="6" l="1"/>
  <c r="F22" i="6" s="1"/>
  <c r="F15" i="6" l="1"/>
  <c r="F11" i="6" l="1"/>
  <c r="F16" i="6"/>
  <c r="F17" i="6"/>
</calcChain>
</file>

<file path=xl/sharedStrings.xml><?xml version="1.0" encoding="utf-8"?>
<sst xmlns="http://schemas.openxmlformats.org/spreadsheetml/2006/main" count="65" uniqueCount="59">
  <si>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</si>
  <si>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</si>
  <si>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</si>
  <si>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</si>
  <si>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</si>
  <si>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</si>
  <si>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</si>
  <si>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</si>
  <si>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</si>
  <si>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</si>
  <si>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</si>
  <si>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</si>
  <si>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</si>
  <si>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</si>
  <si>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</si>
  <si>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</si>
  <si>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</si>
  <si>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</si>
  <si>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</si>
  <si>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</si>
  <si>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</si>
  <si>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</si>
  <si>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</si>
  <si>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</si>
  <si>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</si>
  <si>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</si>
  <si>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</si>
  <si>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</si>
  <si>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</si>
  <si>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</si>
  <si>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</si>
  <si>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</si>
  <si>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</si>
  <si>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</si>
  <si>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</si>
  <si>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</si>
  <si>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</si>
  <si>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</si>
  <si>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</si>
  <si>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</si>
  <si>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</si>
  <si>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</si>
  <si>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</si>
  <si>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</si>
  <si>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</si>
  <si>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</si>
  <si>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</si>
  <si>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</si>
  <si>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</si>
  <si>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</si>
  <si>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</si>
  <si>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</si>
  <si>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</si>
  <si>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</si>
  <si>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</si>
  <si>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за Январь 2022 г.</t>
  </si>
  <si>
    <t>Отчет по вывозу ТКО за Январь 2022 г.</t>
  </si>
  <si>
    <t>СПРАВОЧНАЯ ИНФОРМАЦИЯ потребление коммунальных услуг в доме ул.Москвина, д.10  Январь 2022 г.</t>
  </si>
  <si>
    <t>56097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</si>
</sst>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center"/>
    </xf>
    <xf numFmtId="43" fontId="10" fillId="0" borderId="0" xfId="1" applyNumberFormat="1" applyFont="1" applyFill="1" applyBorder="1"/>
    <xf numFmtId="43" fontId="30" fillId="0" borderId="0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9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4"/>
  <sheetViews>
    <sheetView topLeftCell="A13" zoomScaleSheetLayoutView="115" workbookViewId="0">
      <selection activeCell="F8" sqref="F8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2" t="s">
        <v>2</v>
      </c>
      <c r="B1" s="52"/>
      <c r="C1" s="52"/>
      <c r="D1" s="52"/>
      <c r="E1" s="52"/>
      <c r="F1" s="52"/>
    </row>
    <row r="2" spans="1:10" ht="18.75">
      <c r="A2" s="4" t="s">
        <v>8</v>
      </c>
      <c r="B2" s="4"/>
      <c r="C2" s="4"/>
      <c r="D2" s="4"/>
      <c r="E2" s="4" t="s">
        <v>55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v>10607.48</v>
      </c>
      <c r="D5" s="16">
        <v>10952.73</v>
      </c>
      <c r="E5" s="27">
        <f>D5-C5</f>
        <v>345.25</v>
      </c>
      <c r="F5" s="27">
        <f>E5+G5+H5</f>
        <v>345.69</v>
      </c>
      <c r="G5" s="15">
        <v>0.44</v>
      </c>
      <c r="H5" s="28"/>
      <c r="I5" s="28"/>
      <c r="J5" s="35"/>
    </row>
    <row r="6" spans="1:10" ht="17.25" customHeight="1">
      <c r="A6" s="53" t="s">
        <v>10</v>
      </c>
      <c r="B6" s="53"/>
      <c r="C6" s="53"/>
      <c r="D6" s="53"/>
      <c r="E6" s="53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4" t="s">
        <v>41</v>
      </c>
      <c r="B8" s="55"/>
      <c r="C8" s="55"/>
      <c r="D8" s="55"/>
      <c r="E8" s="55"/>
      <c r="F8" s="30">
        <v>861.2</v>
      </c>
    </row>
    <row r="9" spans="1:10" ht="19.899999999999999" customHeight="1">
      <c r="A9" s="50" t="s">
        <v>32</v>
      </c>
      <c r="B9" s="50"/>
      <c r="C9" s="50"/>
      <c r="D9" s="50"/>
      <c r="E9" s="50"/>
      <c r="F9" s="31">
        <v>5.0999999999999997E-2</v>
      </c>
    </row>
    <row r="10" spans="1:10" ht="19.899999999999999" customHeight="1">
      <c r="A10" s="56" t="s">
        <v>52</v>
      </c>
      <c r="B10" s="56"/>
      <c r="C10" s="56"/>
      <c r="D10" s="56"/>
      <c r="E10" s="56"/>
      <c r="F10" s="31">
        <v>3.23</v>
      </c>
    </row>
    <row r="11" spans="1:10" ht="19.899999999999999" customHeight="1">
      <c r="A11" s="56" t="s">
        <v>53</v>
      </c>
      <c r="B11" s="56"/>
      <c r="C11" s="56"/>
      <c r="D11" s="56"/>
      <c r="E11" s="56"/>
      <c r="F11" s="31">
        <f>F10*F15</f>
        <v>0.16472999999999999</v>
      </c>
    </row>
    <row r="12" spans="1:10" ht="19.899999999999999" customHeight="1">
      <c r="A12" s="56" t="s">
        <v>54</v>
      </c>
      <c r="B12" s="56"/>
      <c r="C12" s="56"/>
      <c r="D12" s="56"/>
      <c r="E12" s="56"/>
      <c r="F12" s="31">
        <v>11.941000000000001</v>
      </c>
    </row>
    <row r="13" spans="1:10" ht="37.5" customHeight="1">
      <c r="A13" s="51" t="s">
        <v>33</v>
      </c>
      <c r="B13" s="51"/>
      <c r="C13" s="51"/>
      <c r="D13" s="51"/>
      <c r="E13" s="51"/>
      <c r="F13" s="32">
        <f>F8*F9</f>
        <v>43.921199999999999</v>
      </c>
    </row>
    <row r="14" spans="1:10" ht="18" customHeight="1">
      <c r="A14" s="50" t="s">
        <v>34</v>
      </c>
      <c r="B14" s="50"/>
      <c r="C14" s="50"/>
      <c r="D14" s="50"/>
      <c r="E14" s="50"/>
      <c r="F14" s="32">
        <f>F5-F13</f>
        <v>301.7688</v>
      </c>
    </row>
    <row r="15" spans="1:10" ht="37.15" customHeight="1">
      <c r="A15" s="51" t="s">
        <v>42</v>
      </c>
      <c r="B15" s="51"/>
      <c r="C15" s="51"/>
      <c r="D15" s="51"/>
      <c r="E15" s="51"/>
      <c r="F15" s="31">
        <f>(F5)/(F13+F14)*F9</f>
        <v>5.0999999999999997E-2</v>
      </c>
    </row>
    <row r="16" spans="1:10" ht="30" customHeight="1">
      <c r="A16" s="51" t="s">
        <v>35</v>
      </c>
      <c r="B16" s="51"/>
      <c r="C16" s="51"/>
      <c r="D16" s="51"/>
      <c r="E16" s="51"/>
      <c r="F16" s="33">
        <f>F19+F15*F21</f>
        <v>155.41588999999999</v>
      </c>
      <c r="J16" s="11"/>
    </row>
    <row r="17" spans="1:10" ht="29.45" customHeight="1">
      <c r="A17" s="51" t="s">
        <v>51</v>
      </c>
      <c r="B17" s="51"/>
      <c r="C17" s="51"/>
      <c r="D17" s="51"/>
      <c r="E17" s="51"/>
      <c r="F17" s="33">
        <f>F15*F21*3.23</f>
        <v>407.93572469999998</v>
      </c>
      <c r="J17" s="11"/>
    </row>
    <row r="18" spans="1:10" ht="18.75">
      <c r="A18" s="50" t="s">
        <v>37</v>
      </c>
      <c r="B18" s="50"/>
      <c r="C18" s="50"/>
      <c r="D18" s="50"/>
      <c r="E18" s="50"/>
      <c r="F18" s="34">
        <v>7717</v>
      </c>
    </row>
    <row r="19" spans="1:10" ht="18.75">
      <c r="A19" s="50" t="s">
        <v>38</v>
      </c>
      <c r="B19" s="50"/>
      <c r="C19" s="50"/>
      <c r="D19" s="50"/>
      <c r="E19" s="50"/>
      <c r="F19" s="32">
        <v>29.12</v>
      </c>
    </row>
    <row r="20" spans="1:10" ht="18.75">
      <c r="A20" s="50" t="s">
        <v>39</v>
      </c>
      <c r="B20" s="50"/>
      <c r="C20" s="50"/>
      <c r="D20" s="50"/>
      <c r="E20" s="50"/>
      <c r="F20" s="32">
        <v>4.29</v>
      </c>
    </row>
    <row r="21" spans="1:10" ht="18.75">
      <c r="A21" s="50" t="s">
        <v>40</v>
      </c>
      <c r="B21" s="50"/>
      <c r="C21" s="50"/>
      <c r="D21" s="50"/>
      <c r="E21" s="50"/>
      <c r="F21" s="32">
        <v>2476.39</v>
      </c>
    </row>
    <row r="22" spans="1:10" ht="35.450000000000003" customHeight="1">
      <c r="A22" s="54" t="s">
        <v>36</v>
      </c>
      <c r="B22" s="55"/>
      <c r="C22" s="55"/>
      <c r="D22" s="55"/>
      <c r="E22" s="55"/>
      <c r="F22" s="49">
        <f>F14/F6*F21+F18/F6*F20</f>
        <v>70.798353303758546</v>
      </c>
    </row>
    <row r="23" spans="1:10" ht="18.75">
      <c r="A23" s="57"/>
      <c r="B23" s="57"/>
      <c r="C23" s="57"/>
      <c r="D23" s="57"/>
      <c r="E23" s="57"/>
      <c r="F23" s="48"/>
    </row>
    <row r="24" spans="1:10" ht="18.75">
      <c r="A24" s="57"/>
      <c r="B24" s="57"/>
      <c r="C24" s="57"/>
      <c r="D24" s="57"/>
      <c r="E24" s="57"/>
      <c r="F24" s="48"/>
    </row>
  </sheetData>
  <mergeCells count="19">
    <mergeCell ref="A16:E16"/>
    <mergeCell ref="A17:E17"/>
    <mergeCell ref="A18:E18"/>
    <mergeCell ref="A23:E23"/>
    <mergeCell ref="A24:E24"/>
    <mergeCell ref="A19:E19"/>
    <mergeCell ref="A20:E20"/>
    <mergeCell ref="A21:E21"/>
    <mergeCell ref="A22:E22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6" sqref="I6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9" t="s">
        <v>56</v>
      </c>
      <c r="B1" s="59"/>
      <c r="C1" s="59"/>
      <c r="D1" s="59"/>
      <c r="E1" s="59"/>
      <c r="F1" s="59"/>
      <c r="G1" s="59"/>
      <c r="H1" s="59"/>
    </row>
    <row r="2" spans="1:9" ht="16.149999999999999" customHeight="1">
      <c r="B2"/>
    </row>
    <row r="3" spans="1:9" ht="27.75" customHeight="1">
      <c r="A3" s="60" t="s">
        <v>50</v>
      </c>
      <c r="B3" s="60"/>
      <c r="C3" s="60"/>
      <c r="D3" s="60"/>
      <c r="E3" s="37" t="s">
        <v>43</v>
      </c>
      <c r="F3" s="37" t="s">
        <v>44</v>
      </c>
      <c r="G3" s="37" t="s">
        <v>45</v>
      </c>
      <c r="H3" s="46" t="s">
        <v>0</v>
      </c>
      <c r="I3" s="38" t="s">
        <v>46</v>
      </c>
    </row>
    <row r="4" spans="1:9" ht="22.5" customHeight="1">
      <c r="A4" s="61" t="s">
        <v>47</v>
      </c>
      <c r="B4" s="61"/>
      <c r="C4" s="61"/>
      <c r="D4" s="61"/>
      <c r="E4" s="39">
        <v>11022.9</v>
      </c>
      <c r="F4" s="40">
        <v>891.53</v>
      </c>
      <c r="G4" s="40">
        <v>66.92</v>
      </c>
      <c r="H4" s="41">
        <f>G4*F4</f>
        <v>59661.187599999997</v>
      </c>
      <c r="I4" s="42">
        <f>H4/E4</f>
        <v>5.4124765352130568</v>
      </c>
    </row>
    <row r="5" spans="1:9" ht="22.5" customHeight="1">
      <c r="A5" s="62" t="s">
        <v>48</v>
      </c>
      <c r="B5" s="63"/>
      <c r="C5" s="63"/>
      <c r="D5" s="64"/>
      <c r="E5" s="39">
        <v>11022.9</v>
      </c>
      <c r="F5" s="40">
        <v>891.53</v>
      </c>
      <c r="G5" s="47">
        <v>9.125</v>
      </c>
      <c r="H5" s="41">
        <f>F5*G5</f>
        <v>8135.2112499999994</v>
      </c>
      <c r="I5" s="42">
        <f>H5/E5</f>
        <v>0.73802821852688494</v>
      </c>
    </row>
    <row r="6" spans="1:9" ht="35.450000000000003" customHeight="1">
      <c r="A6" s="58" t="s">
        <v>49</v>
      </c>
      <c r="B6" s="58"/>
      <c r="C6" s="58"/>
      <c r="D6" s="58"/>
      <c r="E6" s="43"/>
      <c r="F6" s="39"/>
      <c r="G6" s="39"/>
      <c r="H6" s="44">
        <f>SUM(H4:H5)</f>
        <v>67796.398849999998</v>
      </c>
      <c r="I6" s="45">
        <f>SUM(I4:I5)</f>
        <v>6.1505047537399413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57</v>
      </c>
    </row>
    <row r="2" spans="1:7">
      <c r="A2" s="65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/>
      <c r="G2" s="65"/>
    </row>
    <row r="3" spans="1:7">
      <c r="A3" s="65"/>
      <c r="B3" s="65"/>
      <c r="C3" s="65"/>
      <c r="D3" s="65"/>
      <c r="E3" s="65" t="s">
        <v>16</v>
      </c>
      <c r="F3" s="65"/>
      <c r="G3" s="65" t="s">
        <v>17</v>
      </c>
    </row>
    <row r="4" spans="1:7">
      <c r="A4" s="65"/>
      <c r="B4" s="65"/>
      <c r="C4" s="65"/>
      <c r="D4" s="65"/>
      <c r="E4" s="18" t="s">
        <v>18</v>
      </c>
      <c r="F4" s="18" t="s">
        <v>19</v>
      </c>
      <c r="G4" s="65"/>
    </row>
    <row r="5" spans="1:7">
      <c r="A5" s="17" t="s">
        <v>20</v>
      </c>
      <c r="B5" s="21" t="s">
        <v>21</v>
      </c>
      <c r="C5" s="22" t="s">
        <v>22</v>
      </c>
      <c r="D5" s="21">
        <v>10952.73</v>
      </c>
      <c r="E5" s="23">
        <v>301.8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v>43.1</v>
      </c>
      <c r="F6" s="24">
        <v>0.2</v>
      </c>
      <c r="G6" s="36">
        <v>0.61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846</v>
      </c>
      <c r="F7" s="23">
        <v>3.2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58</v>
      </c>
      <c r="E8" s="23">
        <v>1136</v>
      </c>
      <c r="F8" s="23">
        <f>2*4.33</f>
        <v>8.66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1982</v>
      </c>
      <c r="F9" s="23">
        <f>F7+F8</f>
        <v>11.86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54920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2021-11-30T06:25:50Z</cp:lastPrinted>
  <dcterms:created xsi:type="dcterms:W3CDTF">2015-09-15T11:53:49Z</dcterms:created>
  <dcterms:modified xsi:type="dcterms:W3CDTF">2022-02-07T08:06:25Z</dcterms:modified>
</cp:coreProperties>
</file>